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380ABD77-9C93-4757-8F42-475A61E7F65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EFE!$A$1:$C$70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C61" i="3" s="1"/>
  <c r="B33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<sst xmlns="http://schemas.openxmlformats.org/spreadsheetml/2006/main" count="58" uniqueCount="50">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</sst>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view="pageBreakPreview" zoomScaleNormal="100" zoomScaleSheetLayoutView="100" workbookViewId="0">
      <selection activeCell="A4" sqref="A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49</v>
      </c>
      <c r="B1" s="20"/>
      <c r="C1" s="21"/>
    </row>
    <row r="2" spans="1:5" ht="15" customHeight="1" x14ac:dyDescent="0.2">
      <c r="A2" s="2" t="s">
        <v>0</v>
      </c>
      <c r="B2" s="3">
        <v>2023</v>
      </c>
      <c r="C2" s="3">
        <v>2022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6">
        <f>SUM(B5:B14)</f>
        <v>502740201.28000003</v>
      </c>
      <c r="C4" s="16">
        <f>SUM(C5:C14)</f>
        <v>458285588.38999999</v>
      </c>
      <c r="D4" s="13"/>
    </row>
    <row r="5" spans="1:5" ht="11.25" customHeight="1" x14ac:dyDescent="0.2">
      <c r="A5" s="7" t="s">
        <v>2</v>
      </c>
      <c r="B5" s="17">
        <v>27576425.039999999</v>
      </c>
      <c r="C5" s="17">
        <v>26999029.489999998</v>
      </c>
      <c r="D5" s="14"/>
    </row>
    <row r="6" spans="1:5" ht="11.25" customHeight="1" x14ac:dyDescent="0.2">
      <c r="A6" s="7" t="s">
        <v>3</v>
      </c>
      <c r="B6" s="17">
        <v>0</v>
      </c>
      <c r="C6" s="17">
        <v>0</v>
      </c>
      <c r="D6" s="14"/>
    </row>
    <row r="7" spans="1:5" ht="11.25" customHeight="1" x14ac:dyDescent="0.2">
      <c r="A7" s="7" t="s">
        <v>33</v>
      </c>
      <c r="B7" s="17">
        <v>0</v>
      </c>
      <c r="C7" s="17">
        <v>0</v>
      </c>
      <c r="D7" s="14"/>
    </row>
    <row r="8" spans="1:5" ht="11.25" customHeight="1" x14ac:dyDescent="0.2">
      <c r="A8" s="7" t="s">
        <v>4</v>
      </c>
      <c r="B8" s="17">
        <v>4715025.26</v>
      </c>
      <c r="C8" s="17">
        <v>6313305.71</v>
      </c>
      <c r="D8" s="14"/>
    </row>
    <row r="9" spans="1:5" ht="11.25" customHeight="1" x14ac:dyDescent="0.2">
      <c r="A9" s="7" t="s">
        <v>34</v>
      </c>
      <c r="B9" s="17">
        <v>14439026.880000001</v>
      </c>
      <c r="C9" s="17">
        <v>12818402.6</v>
      </c>
      <c r="D9" s="14"/>
    </row>
    <row r="10" spans="1:5" ht="11.25" customHeight="1" x14ac:dyDescent="0.2">
      <c r="A10" s="7" t="s">
        <v>35</v>
      </c>
      <c r="B10" s="17">
        <v>3631253.42</v>
      </c>
      <c r="C10" s="17">
        <v>3513021.13</v>
      </c>
      <c r="D10" s="14"/>
    </row>
    <row r="11" spans="1:5" ht="11.25" customHeight="1" x14ac:dyDescent="0.2">
      <c r="A11" s="7" t="s">
        <v>36</v>
      </c>
      <c r="B11" s="17">
        <v>0</v>
      </c>
      <c r="C11" s="17">
        <v>0</v>
      </c>
      <c r="D11" s="14"/>
    </row>
    <row r="12" spans="1:5" ht="22.5" x14ac:dyDescent="0.2">
      <c r="A12" s="7" t="s">
        <v>38</v>
      </c>
      <c r="B12" s="17">
        <v>414842542.37</v>
      </c>
      <c r="C12" s="17">
        <v>408641829.45999998</v>
      </c>
      <c r="D12" s="14"/>
    </row>
    <row r="13" spans="1:5" ht="11.25" customHeight="1" x14ac:dyDescent="0.2">
      <c r="A13" s="7" t="s">
        <v>39</v>
      </c>
      <c r="B13" s="17">
        <v>37535928.310000002</v>
      </c>
      <c r="C13" s="17">
        <v>0</v>
      </c>
      <c r="D13" s="14"/>
    </row>
    <row r="14" spans="1:5" ht="11.25" customHeight="1" x14ac:dyDescent="0.2">
      <c r="A14" s="7" t="s">
        <v>5</v>
      </c>
      <c r="B14" s="17">
        <v>0</v>
      </c>
      <c r="C14" s="17">
        <v>0</v>
      </c>
      <c r="D14" s="13"/>
      <c r="E14" s="13"/>
    </row>
    <row r="15" spans="1:5" ht="11.25" customHeight="1" x14ac:dyDescent="0.2">
      <c r="A15" s="8"/>
      <c r="B15" s="18"/>
      <c r="C15" s="18"/>
      <c r="D15" s="13"/>
    </row>
    <row r="16" spans="1:5" ht="11.25" customHeight="1" x14ac:dyDescent="0.2">
      <c r="A16" s="6" t="s">
        <v>6</v>
      </c>
      <c r="B16" s="16">
        <f>SUM(B17:B32)</f>
        <v>285119135.18999994</v>
      </c>
      <c r="C16" s="16">
        <f>SUM(C17:C32)</f>
        <v>263468742.81999999</v>
      </c>
      <c r="D16" s="13"/>
    </row>
    <row r="17" spans="1:4" ht="11.25" customHeight="1" x14ac:dyDescent="0.2">
      <c r="A17" s="7" t="s">
        <v>7</v>
      </c>
      <c r="B17" s="17">
        <v>123720175.48999999</v>
      </c>
      <c r="C17" s="17">
        <v>117376284.28</v>
      </c>
      <c r="D17" s="14"/>
    </row>
    <row r="18" spans="1:4" ht="11.25" customHeight="1" x14ac:dyDescent="0.2">
      <c r="A18" s="7" t="s">
        <v>8</v>
      </c>
      <c r="B18" s="17">
        <v>33481241.809999999</v>
      </c>
      <c r="C18" s="17">
        <v>32052231.68</v>
      </c>
      <c r="D18" s="14"/>
    </row>
    <row r="19" spans="1:4" ht="11.25" customHeight="1" x14ac:dyDescent="0.2">
      <c r="A19" s="7" t="s">
        <v>9</v>
      </c>
      <c r="B19" s="17">
        <v>56750449.259999998</v>
      </c>
      <c r="C19" s="17">
        <v>49298358.359999999</v>
      </c>
      <c r="D19" s="14"/>
    </row>
    <row r="20" spans="1:4" ht="11.25" customHeight="1" x14ac:dyDescent="0.2">
      <c r="A20" s="7" t="s">
        <v>10</v>
      </c>
      <c r="B20" s="17">
        <v>14782935.6</v>
      </c>
      <c r="C20" s="17">
        <v>14782935.6</v>
      </c>
      <c r="D20" s="14"/>
    </row>
    <row r="21" spans="1:4" ht="11.25" customHeight="1" x14ac:dyDescent="0.2">
      <c r="A21" s="7" t="s">
        <v>46</v>
      </c>
      <c r="B21" s="17">
        <v>82250</v>
      </c>
      <c r="C21" s="17">
        <v>0</v>
      </c>
      <c r="D21" s="14"/>
    </row>
    <row r="22" spans="1:4" ht="11.25" customHeight="1" x14ac:dyDescent="0.2">
      <c r="A22" s="7" t="s">
        <v>40</v>
      </c>
      <c r="B22" s="17">
        <v>14584081.74</v>
      </c>
      <c r="C22" s="17">
        <v>17694358.449999999</v>
      </c>
      <c r="D22" s="14"/>
    </row>
    <row r="23" spans="1:4" ht="11.25" customHeight="1" x14ac:dyDescent="0.2">
      <c r="A23" s="7" t="s">
        <v>11</v>
      </c>
      <c r="B23" s="17">
        <v>24589367.079999998</v>
      </c>
      <c r="C23" s="17">
        <v>20166889.140000001</v>
      </c>
      <c r="D23" s="14"/>
    </row>
    <row r="24" spans="1:4" ht="11.25" customHeight="1" x14ac:dyDescent="0.2">
      <c r="A24" s="7" t="s">
        <v>12</v>
      </c>
      <c r="B24" s="17">
        <v>9718376.5099999998</v>
      </c>
      <c r="C24" s="17">
        <v>8406277.7699999996</v>
      </c>
      <c r="D24" s="14"/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/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/>
    </row>
    <row r="27" spans="1:4" ht="11.25" customHeight="1" x14ac:dyDescent="0.2">
      <c r="A27" s="7" t="s">
        <v>15</v>
      </c>
      <c r="B27" s="17">
        <v>0</v>
      </c>
      <c r="C27" s="17">
        <v>860674.5</v>
      </c>
      <c r="D27" s="14"/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/>
    </row>
    <row r="29" spans="1:4" ht="11.25" customHeight="1" x14ac:dyDescent="0.2">
      <c r="A29" s="7" t="s">
        <v>41</v>
      </c>
      <c r="B29" s="17">
        <v>0</v>
      </c>
      <c r="C29" s="17">
        <v>0</v>
      </c>
      <c r="D29" s="14"/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/>
    </row>
    <row r="31" spans="1:4" ht="11.25" customHeight="1" x14ac:dyDescent="0.2">
      <c r="A31" s="7" t="s">
        <v>18</v>
      </c>
      <c r="B31" s="17">
        <v>7410257.7000000002</v>
      </c>
      <c r="C31" s="17">
        <v>2830733.04</v>
      </c>
      <c r="D31" s="14"/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/>
    </row>
    <row r="33" spans="1:4" ht="11.25" customHeight="1" x14ac:dyDescent="0.2">
      <c r="A33" s="4" t="s">
        <v>42</v>
      </c>
      <c r="B33" s="16">
        <f>B4-B16</f>
        <v>217621066.09000009</v>
      </c>
      <c r="C33" s="16">
        <f>C4-C16</f>
        <v>194816845.56999999</v>
      </c>
      <c r="D33" s="13"/>
    </row>
    <row r="34" spans="1:4" ht="11.25" customHeight="1" x14ac:dyDescent="0.2">
      <c r="A34" s="9"/>
      <c r="B34" s="18"/>
      <c r="C34" s="18"/>
      <c r="D34" s="13"/>
    </row>
    <row r="35" spans="1:4" ht="11.25" customHeight="1" x14ac:dyDescent="0.2">
      <c r="A35" s="4" t="s">
        <v>47</v>
      </c>
      <c r="B35" s="18"/>
      <c r="C35" s="18"/>
      <c r="D35" s="13"/>
    </row>
    <row r="36" spans="1:4" ht="11.25" customHeight="1" x14ac:dyDescent="0.2">
      <c r="A36" s="6" t="s">
        <v>1</v>
      </c>
      <c r="B36" s="16">
        <f>SUM(B37:B39)</f>
        <v>13500</v>
      </c>
      <c r="C36" s="16">
        <f>SUM(C37:C39)</f>
        <v>0</v>
      </c>
      <c r="D36" s="13"/>
    </row>
    <row r="37" spans="1:4" ht="11.25" customHeight="1" x14ac:dyDescent="0.2">
      <c r="A37" s="7" t="s">
        <v>20</v>
      </c>
      <c r="B37" s="17">
        <v>13500</v>
      </c>
      <c r="C37" s="17">
        <v>0</v>
      </c>
      <c r="D37" s="13"/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/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/>
    </row>
    <row r="40" spans="1:4" ht="11.25" customHeight="1" x14ac:dyDescent="0.2">
      <c r="A40" s="8"/>
      <c r="B40" s="18"/>
      <c r="C40" s="18"/>
      <c r="D40" s="13"/>
    </row>
    <row r="41" spans="1:4" ht="11.25" customHeight="1" x14ac:dyDescent="0.2">
      <c r="A41" s="6" t="s">
        <v>6</v>
      </c>
      <c r="B41" s="16">
        <f>SUM(B42:B44)</f>
        <v>195225991.81</v>
      </c>
      <c r="C41" s="16">
        <f>SUM(C42:C44)</f>
        <v>142782788.03</v>
      </c>
      <c r="D41" s="13"/>
    </row>
    <row r="42" spans="1:4" ht="11.25" customHeight="1" x14ac:dyDescent="0.2">
      <c r="A42" s="7" t="s">
        <v>20</v>
      </c>
      <c r="B42" s="17">
        <v>175767278.00999999</v>
      </c>
      <c r="C42" s="17">
        <v>139874675.61000001</v>
      </c>
      <c r="D42" s="13"/>
    </row>
    <row r="43" spans="1:4" ht="11.25" customHeight="1" x14ac:dyDescent="0.2">
      <c r="A43" s="7" t="s">
        <v>21</v>
      </c>
      <c r="B43" s="17">
        <v>19458713.800000001</v>
      </c>
      <c r="C43" s="17">
        <v>2908112.42</v>
      </c>
      <c r="D43" s="13"/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/>
    </row>
    <row r="45" spans="1:4" ht="11.25" customHeight="1" x14ac:dyDescent="0.2">
      <c r="A45" s="4" t="s">
        <v>43</v>
      </c>
      <c r="B45" s="16">
        <f>B36-B41</f>
        <v>-195212491.81</v>
      </c>
      <c r="C45" s="16">
        <f>C36-C41</f>
        <v>-142782788.03</v>
      </c>
      <c r="D45" s="13"/>
    </row>
    <row r="46" spans="1:4" ht="11.25" customHeight="1" x14ac:dyDescent="0.2">
      <c r="A46" s="9"/>
      <c r="B46" s="18"/>
      <c r="C46" s="18"/>
      <c r="D46" s="13"/>
    </row>
    <row r="47" spans="1:4" ht="11.25" customHeight="1" x14ac:dyDescent="0.2">
      <c r="A47" s="4" t="s">
        <v>48</v>
      </c>
      <c r="B47" s="18"/>
      <c r="C47" s="18"/>
      <c r="D47" s="13"/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/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/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/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/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/>
    </row>
    <row r="54" spans="1:4" ht="11.25" customHeight="1" x14ac:dyDescent="0.2">
      <c r="A54" s="6" t="s">
        <v>6</v>
      </c>
      <c r="B54" s="16">
        <f>SUM(B55+B58)</f>
        <v>10929091.16</v>
      </c>
      <c r="C54" s="16">
        <f>SUM(C55+C58)</f>
        <v>18453550.420000002</v>
      </c>
      <c r="D54" s="13"/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/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/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/>
    </row>
    <row r="58" spans="1:4" ht="11.25" customHeight="1" x14ac:dyDescent="0.2">
      <c r="A58" s="7" t="s">
        <v>29</v>
      </c>
      <c r="B58" s="17">
        <v>10929091.16</v>
      </c>
      <c r="C58" s="17">
        <v>18453550.420000002</v>
      </c>
      <c r="D58" s="13"/>
    </row>
    <row r="59" spans="1:4" ht="11.25" customHeight="1" x14ac:dyDescent="0.2">
      <c r="A59" s="4" t="s">
        <v>44</v>
      </c>
      <c r="B59" s="16">
        <f>B48-B54</f>
        <v>-10929091.16</v>
      </c>
      <c r="C59" s="16">
        <f>C48-C54</f>
        <v>-18453550.420000002</v>
      </c>
      <c r="D59" s="13"/>
    </row>
    <row r="60" spans="1:4" ht="11.25" customHeight="1" x14ac:dyDescent="0.2">
      <c r="A60" s="9"/>
      <c r="B60" s="18"/>
      <c r="C60" s="18"/>
      <c r="D60" s="13"/>
    </row>
    <row r="61" spans="1:4" ht="11.25" customHeight="1" x14ac:dyDescent="0.2">
      <c r="A61" s="4" t="s">
        <v>30</v>
      </c>
      <c r="B61" s="16">
        <f>B59+B45+B33</f>
        <v>11479483.120000094</v>
      </c>
      <c r="C61" s="16">
        <f>C59+C45+C33</f>
        <v>33580507.120000005</v>
      </c>
      <c r="D61" s="13"/>
    </row>
    <row r="62" spans="1:4" ht="11.25" customHeight="1" x14ac:dyDescent="0.2">
      <c r="A62" s="9"/>
      <c r="B62" s="18"/>
      <c r="C62" s="18"/>
      <c r="D62" s="13"/>
    </row>
    <row r="63" spans="1:4" ht="11.25" customHeight="1" x14ac:dyDescent="0.2">
      <c r="A63" s="4" t="s">
        <v>31</v>
      </c>
      <c r="B63" s="16">
        <v>74652456.379999995</v>
      </c>
      <c r="C63" s="16">
        <v>41071949.259999998</v>
      </c>
      <c r="D63" s="13"/>
    </row>
    <row r="64" spans="1:4" ht="11.25" customHeight="1" x14ac:dyDescent="0.2">
      <c r="A64" s="9"/>
      <c r="B64" s="18"/>
      <c r="C64" s="18"/>
      <c r="D64" s="13"/>
    </row>
    <row r="65" spans="1:4" ht="11.25" customHeight="1" x14ac:dyDescent="0.2">
      <c r="A65" s="4" t="s">
        <v>32</v>
      </c>
      <c r="B65" s="16">
        <v>86131939.5</v>
      </c>
      <c r="C65" s="16">
        <v>74652456.379999995</v>
      </c>
      <c r="D65" s="13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45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infopath/2007/PartnerControls"/>
    <ds:schemaRef ds:uri="http://purl.org/dc/dcmitype/"/>
    <ds:schemaRef ds:uri="45be96a9-161b-45e5-8955-82d7971c9a35"/>
    <ds:schemaRef ds:uri="212f5b6f-540c-444d-8783-9749c880513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2024-01-31T03:01:11Z</cp:lastPrinted>
  <dcterms:created xsi:type="dcterms:W3CDTF">2012-12-11T20:31:36Z</dcterms:created>
  <dcterms:modified xsi:type="dcterms:W3CDTF">2024-02-13T19:17:19Z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